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/>
  </bookViews>
  <sheets>
    <sheet name="2015" sheetId="1" r:id="rId1"/>
  </sheets>
  <definedNames>
    <definedName name="_xlnm.Print_Area" localSheetId="0">'2015'!$A$1:$H$58</definedName>
  </definedNames>
  <calcPr calcId="125725"/>
</workbook>
</file>

<file path=xl/calcChain.xml><?xml version="1.0" encoding="utf-8"?>
<calcChain xmlns="http://schemas.openxmlformats.org/spreadsheetml/2006/main">
  <c r="G51" i="1"/>
  <c r="G52" s="1"/>
  <c r="F51"/>
  <c r="F52" s="1"/>
  <c r="E51"/>
  <c r="E52" s="1"/>
  <c r="D51"/>
  <c r="D54" s="1"/>
  <c r="E46"/>
  <c r="E49"/>
  <c r="E48"/>
  <c r="E47"/>
  <c r="D4"/>
  <c r="E4" s="1"/>
  <c r="F4" s="1"/>
  <c r="H55"/>
  <c r="H54"/>
  <c r="H53"/>
  <c r="H52"/>
  <c r="G55"/>
  <c r="F53"/>
  <c r="F54"/>
  <c r="F55"/>
  <c r="E55"/>
  <c r="D52"/>
  <c r="D55"/>
  <c r="D24"/>
  <c r="E24"/>
  <c r="F24" s="1"/>
  <c r="D23"/>
  <c r="E23" s="1"/>
  <c r="F23" s="1"/>
  <c r="D22"/>
  <c r="E22"/>
  <c r="F22" s="1"/>
  <c r="D21"/>
  <c r="E21" s="1"/>
  <c r="F21" s="1"/>
  <c r="D20"/>
  <c r="E20" s="1"/>
  <c r="F20" s="1"/>
  <c r="D19"/>
  <c r="E19" s="1"/>
  <c r="F19" s="1"/>
  <c r="D44"/>
  <c r="E44" s="1"/>
  <c r="F44" s="1"/>
  <c r="D43"/>
  <c r="E43" s="1"/>
  <c r="F43" s="1"/>
  <c r="D42"/>
  <c r="E42" s="1"/>
  <c r="F42" s="1"/>
  <c r="D41"/>
  <c r="E41" s="1"/>
  <c r="F41" s="1"/>
  <c r="D40"/>
  <c r="E40" s="1"/>
  <c r="F40" s="1"/>
  <c r="D39"/>
  <c r="E39" s="1"/>
  <c r="F39" s="1"/>
  <c r="D38"/>
  <c r="E38" s="1"/>
  <c r="F38" s="1"/>
  <c r="D37"/>
  <c r="E37" s="1"/>
  <c r="F37" s="1"/>
  <c r="D36"/>
  <c r="E36" s="1"/>
  <c r="F36" s="1"/>
  <c r="D35"/>
  <c r="E35" s="1"/>
  <c r="F35" s="1"/>
  <c r="D34"/>
  <c r="E34"/>
  <c r="F34" s="1"/>
  <c r="D33"/>
  <c r="E33" s="1"/>
  <c r="F33" s="1"/>
  <c r="D32"/>
  <c r="E32" s="1"/>
  <c r="F32" s="1"/>
  <c r="D31"/>
  <c r="E31" s="1"/>
  <c r="F31" s="1"/>
  <c r="D30"/>
  <c r="E30" s="1"/>
  <c r="F30" s="1"/>
  <c r="D29"/>
  <c r="E29" s="1"/>
  <c r="F29" s="1"/>
  <c r="D28"/>
  <c r="E28" s="1"/>
  <c r="F28" s="1"/>
  <c r="D27"/>
  <c r="E27" s="1"/>
  <c r="F27" s="1"/>
  <c r="D26"/>
  <c r="E26"/>
  <c r="F26" s="1"/>
  <c r="D25"/>
  <c r="E25" s="1"/>
  <c r="F25" s="1"/>
  <c r="D17"/>
  <c r="E17" s="1"/>
  <c r="F17" s="1"/>
  <c r="D16"/>
  <c r="E16" s="1"/>
  <c r="F16" s="1"/>
  <c r="D15"/>
  <c r="E15" s="1"/>
  <c r="F15" s="1"/>
  <c r="D14"/>
  <c r="E14" s="1"/>
  <c r="F14" s="1"/>
  <c r="D13"/>
  <c r="E13" s="1"/>
  <c r="F13" s="1"/>
  <c r="D12"/>
  <c r="E12" s="1"/>
  <c r="F12" s="1"/>
  <c r="D11"/>
  <c r="E11" s="1"/>
  <c r="F11" s="1"/>
  <c r="D10"/>
  <c r="E10" s="1"/>
  <c r="F10" s="1"/>
  <c r="D9"/>
  <c r="E9" s="1"/>
  <c r="F9" s="1"/>
  <c r="D8"/>
  <c r="E8"/>
  <c r="F8" s="1"/>
  <c r="D7"/>
  <c r="E7" s="1"/>
  <c r="F7" s="1"/>
  <c r="D6"/>
  <c r="E6" s="1"/>
  <c r="F6" s="1"/>
  <c r="D5"/>
  <c r="E5" s="1"/>
  <c r="F5" s="1"/>
  <c r="E53" l="1"/>
  <c r="E56" s="1"/>
  <c r="G53"/>
  <c r="E54"/>
  <c r="F56"/>
  <c r="G54"/>
  <c r="G56" s="1"/>
  <c r="D53"/>
  <c r="D56" s="1"/>
</calcChain>
</file>

<file path=xl/sharedStrings.xml><?xml version="1.0" encoding="utf-8"?>
<sst xmlns="http://schemas.openxmlformats.org/spreadsheetml/2006/main" count="83" uniqueCount="79">
  <si>
    <t>ORE CIG</t>
  </si>
  <si>
    <t>QUALIFICA</t>
  </si>
  <si>
    <t>+ 18,50%</t>
  </si>
  <si>
    <t>TOTALE</t>
  </si>
  <si>
    <t>AD</t>
  </si>
  <si>
    <t>AL</t>
  </si>
  <si>
    <t>AM</t>
  </si>
  <si>
    <t>AC</t>
  </si>
  <si>
    <t>AG</t>
  </si>
  <si>
    <t>AH</t>
  </si>
  <si>
    <t>AB</t>
  </si>
  <si>
    <t>AF</t>
  </si>
  <si>
    <t>A1</t>
  </si>
  <si>
    <t>A2</t>
  </si>
  <si>
    <t>A3</t>
  </si>
  <si>
    <t>A4</t>
  </si>
  <si>
    <t>A5</t>
  </si>
  <si>
    <t>A6-A7-A8</t>
  </si>
  <si>
    <t>X 80%</t>
  </si>
  <si>
    <t>RETRIBUZIONE APPRENDISTI IMPRESE INDUSTRIALI</t>
  </si>
  <si>
    <t>RETRIBUZIONE APPRENDISTI IMPRESE ARTIGIANE</t>
  </si>
  <si>
    <t>: 176 =</t>
  </si>
  <si>
    <t>: 168 =</t>
  </si>
  <si>
    <t>: 184 =</t>
  </si>
  <si>
    <t>: 160 =</t>
  </si>
  <si>
    <t>LAVORATORE</t>
  </si>
  <si>
    <t>5B</t>
  </si>
  <si>
    <t>5C</t>
  </si>
  <si>
    <t>5E</t>
  </si>
  <si>
    <t>5F 5G</t>
  </si>
  <si>
    <t>5D</t>
  </si>
  <si>
    <t>5H</t>
  </si>
  <si>
    <t>5L 5M</t>
  </si>
  <si>
    <t>6B</t>
  </si>
  <si>
    <t>6C 6D</t>
  </si>
  <si>
    <t>6H 6L</t>
  </si>
  <si>
    <t>6E 6F</t>
  </si>
  <si>
    <t>6G</t>
  </si>
  <si>
    <t>7B</t>
  </si>
  <si>
    <t>7C</t>
  </si>
  <si>
    <t>7D</t>
  </si>
  <si>
    <t>7E</t>
  </si>
  <si>
    <t>7F</t>
  </si>
  <si>
    <t>4B</t>
  </si>
  <si>
    <t>4C 4D</t>
  </si>
  <si>
    <t>4E 4F</t>
  </si>
  <si>
    <t xml:space="preserve">4G 4H </t>
  </si>
  <si>
    <t>4L 4M</t>
  </si>
  <si>
    <t>IMPORTO TEORICO H.</t>
  </si>
  <si>
    <t xml:space="preserve">IL MASSIMALE ORARIO </t>
  </si>
  <si>
    <t>VARIA IN FUNZIONE DELLE</t>
  </si>
  <si>
    <t>ORE DEL MESE, QUINDI</t>
  </si>
  <si>
    <t>calcolo prestazione nel limite del massimale (se l'importo teorico spettante è superiore)</t>
  </si>
  <si>
    <t>inf. mass.°</t>
  </si>
  <si>
    <t>E'  DIVERSO NELL'ANNO</t>
  </si>
  <si>
    <t xml:space="preserve">indicando in col B le ore perse nel mese (8, 16, 24,…) verranno sviluppati i possibili importi a rimborso </t>
  </si>
  <si>
    <t>° inserire in G51 l'importo orario corrispondente al livello dell'apprendista - se inferiore al massimale.</t>
  </si>
  <si>
    <t xml:space="preserve">PAGA </t>
  </si>
  <si>
    <t>13/14</t>
  </si>
  <si>
    <t>15/16</t>
  </si>
  <si>
    <t>17/18</t>
  </si>
  <si>
    <t>19/20</t>
  </si>
  <si>
    <t>26/27</t>
  </si>
  <si>
    <t>33/34</t>
  </si>
  <si>
    <t>35/36</t>
  </si>
  <si>
    <t>1 3 4 6 9 10</t>
  </si>
  <si>
    <t xml:space="preserve">5 8 11 </t>
  </si>
  <si>
    <t>7 12</t>
  </si>
  <si>
    <t>mesi 2015</t>
  </si>
  <si>
    <t>MASSIMALE 2015</t>
  </si>
  <si>
    <t>1° GR SUPER 4A</t>
  </si>
  <si>
    <t>1° GRUPPO 5A</t>
  </si>
  <si>
    <t>2° GRUPPO 6A</t>
  </si>
  <si>
    <t>3° GRUPPO 7A</t>
  </si>
  <si>
    <t>1° GR 11</t>
  </si>
  <si>
    <t>2° GR 21</t>
  </si>
  <si>
    <t>3° GR 31</t>
  </si>
  <si>
    <t>4° GR 41</t>
  </si>
  <si>
    <t>PRESTAZIONE CIG APPRENDISTI - DAL 1/7/2015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</si>
</sst>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9"/>
      <name val="Arial"/>
    </font>
    <font>
      <b/>
      <sz val="10"/>
      <name val="Arial"/>
    </font>
    <font>
      <b/>
      <sz val="8"/>
      <name val="Arial"/>
    </font>
    <font>
      <b/>
      <sz val="7"/>
      <name val="Arial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5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4" fontId="0" fillId="0" borderId="6" xfId="0" applyNumberFormat="1" applyFill="1" applyBorder="1"/>
    <xf numFmtId="4" fontId="0" fillId="0" borderId="7" xfId="0" applyNumberFormat="1" applyFill="1" applyBorder="1"/>
    <xf numFmtId="4" fontId="0" fillId="0" borderId="8" xfId="0" applyNumberFormat="1" applyFill="1" applyBorder="1"/>
    <xf numFmtId="4" fontId="0" fillId="0" borderId="2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4" fontId="3" fillId="0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/>
    <xf numFmtId="0" fontId="0" fillId="0" borderId="0" xfId="0" applyAlignment="1"/>
    <xf numFmtId="0" fontId="6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" fontId="0" fillId="3" borderId="2" xfId="0" applyNumberFormat="1" applyFill="1" applyBorder="1"/>
    <xf numFmtId="4" fontId="0" fillId="3" borderId="0" xfId="0" applyNumberFormat="1" applyFill="1" applyBorder="1"/>
    <xf numFmtId="4" fontId="0" fillId="3" borderId="5" xfId="0" applyNumberFormat="1" applyFill="1" applyBorder="1"/>
    <xf numFmtId="4" fontId="5" fillId="3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9900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A45" sqref="A45:E45"/>
    </sheetView>
  </sheetViews>
  <sheetFormatPr defaultRowHeight="12.75"/>
  <cols>
    <col min="1" max="1" width="16.42578125" customWidth="1"/>
    <col min="2" max="2" width="10" customWidth="1"/>
    <col min="3" max="3" width="12.7109375" style="1" bestFit="1" customWidth="1"/>
    <col min="4" max="4" width="12.7109375" style="1" customWidth="1"/>
    <col min="5" max="5" width="12.140625" bestFit="1" customWidth="1"/>
    <col min="6" max="6" width="10.28515625" customWidth="1"/>
    <col min="7" max="7" width="11" customWidth="1"/>
    <col min="8" max="8" width="10.140625" bestFit="1" customWidth="1"/>
    <col min="9" max="9" width="10.5703125" customWidth="1"/>
  </cols>
  <sheetData>
    <row r="1" spans="1:8">
      <c r="A1" s="60" t="s">
        <v>78</v>
      </c>
      <c r="B1" s="61"/>
      <c r="C1" s="61"/>
      <c r="D1" s="61"/>
      <c r="E1" s="61"/>
      <c r="F1" s="61"/>
      <c r="G1" s="61"/>
      <c r="H1" s="62"/>
    </row>
    <row r="2" spans="1:8">
      <c r="A2" s="6" t="s">
        <v>1</v>
      </c>
      <c r="B2" s="6"/>
      <c r="C2" s="5" t="s">
        <v>57</v>
      </c>
      <c r="D2" s="7" t="s">
        <v>2</v>
      </c>
      <c r="E2" s="6" t="s">
        <v>3</v>
      </c>
      <c r="F2" s="6" t="s">
        <v>18</v>
      </c>
      <c r="G2" s="8"/>
    </row>
    <row r="3" spans="1:8" s="9" customFormat="1">
      <c r="A3" s="53" t="s">
        <v>19</v>
      </c>
      <c r="B3" s="53"/>
      <c r="C3" s="53"/>
      <c r="D3" s="53"/>
      <c r="E3" s="53"/>
      <c r="F3" s="54" t="s">
        <v>48</v>
      </c>
      <c r="G3" s="54"/>
    </row>
    <row r="4" spans="1:8">
      <c r="A4" s="35" t="s">
        <v>4</v>
      </c>
      <c r="B4" s="32"/>
      <c r="C4" s="20">
        <v>10.82</v>
      </c>
      <c r="D4" s="12">
        <f>C4/100*18.5</f>
        <v>2.0017</v>
      </c>
      <c r="E4" s="12">
        <f>SUM(C4:D4)</f>
        <v>12.8217</v>
      </c>
      <c r="F4" s="63">
        <f>E4/100*80</f>
        <v>10.25736</v>
      </c>
      <c r="G4" s="17"/>
    </row>
    <row r="5" spans="1:8">
      <c r="A5" s="41" t="s">
        <v>5</v>
      </c>
      <c r="B5" s="33"/>
      <c r="C5" s="21">
        <v>10.02</v>
      </c>
      <c r="D5" s="13">
        <f t="shared" ref="D5:D17" si="0">C5/100*18.5</f>
        <v>1.8536999999999999</v>
      </c>
      <c r="E5" s="13">
        <f t="shared" ref="E5:E17" si="1">SUM(C5:D5)</f>
        <v>11.873699999999999</v>
      </c>
      <c r="F5" s="64">
        <f t="shared" ref="F5:F11" si="2">E5/100*80</f>
        <v>9.4989600000000003</v>
      </c>
      <c r="G5" s="18"/>
    </row>
    <row r="6" spans="1:8">
      <c r="A6" s="41" t="s">
        <v>6</v>
      </c>
      <c r="B6" s="33"/>
      <c r="C6" s="21">
        <v>10.82</v>
      </c>
      <c r="D6" s="13">
        <f t="shared" si="0"/>
        <v>2.0017</v>
      </c>
      <c r="E6" s="13">
        <f t="shared" si="1"/>
        <v>12.8217</v>
      </c>
      <c r="F6" s="64">
        <f t="shared" si="2"/>
        <v>10.25736</v>
      </c>
      <c r="G6" s="18"/>
    </row>
    <row r="7" spans="1:8">
      <c r="A7" s="41" t="s">
        <v>7</v>
      </c>
      <c r="B7" s="33"/>
      <c r="C7" s="21">
        <v>10.02</v>
      </c>
      <c r="D7" s="13">
        <f t="shared" si="0"/>
        <v>1.8536999999999999</v>
      </c>
      <c r="E7" s="13">
        <f t="shared" si="1"/>
        <v>11.873699999999999</v>
      </c>
      <c r="F7" s="64">
        <f t="shared" si="2"/>
        <v>9.4989600000000003</v>
      </c>
      <c r="G7" s="18"/>
    </row>
    <row r="8" spans="1:8">
      <c r="A8" s="41" t="s">
        <v>8</v>
      </c>
      <c r="B8" s="33"/>
      <c r="C8" s="21">
        <v>9</v>
      </c>
      <c r="D8" s="13">
        <f t="shared" si="0"/>
        <v>1.665</v>
      </c>
      <c r="E8" s="13">
        <f t="shared" si="1"/>
        <v>10.664999999999999</v>
      </c>
      <c r="F8" s="64">
        <f t="shared" si="2"/>
        <v>8.532</v>
      </c>
      <c r="G8" s="18"/>
    </row>
    <row r="9" spans="1:8">
      <c r="A9" s="41" t="s">
        <v>9</v>
      </c>
      <c r="B9" s="33"/>
      <c r="C9" s="21">
        <v>10.02</v>
      </c>
      <c r="D9" s="13">
        <f t="shared" si="0"/>
        <v>1.8536999999999999</v>
      </c>
      <c r="E9" s="13">
        <f t="shared" si="1"/>
        <v>11.873699999999999</v>
      </c>
      <c r="F9" s="64">
        <f t="shared" si="2"/>
        <v>9.4989600000000003</v>
      </c>
      <c r="G9" s="18"/>
    </row>
    <row r="10" spans="1:8">
      <c r="A10" s="41" t="s">
        <v>10</v>
      </c>
      <c r="B10" s="33"/>
      <c r="C10" s="21">
        <v>9</v>
      </c>
      <c r="D10" s="13">
        <f t="shared" si="0"/>
        <v>1.665</v>
      </c>
      <c r="E10" s="13">
        <f t="shared" si="1"/>
        <v>10.664999999999999</v>
      </c>
      <c r="F10" s="64">
        <f t="shared" si="2"/>
        <v>8.532</v>
      </c>
      <c r="G10" s="18"/>
    </row>
    <row r="11" spans="1:8">
      <c r="A11" s="42" t="s">
        <v>11</v>
      </c>
      <c r="B11" s="34"/>
      <c r="C11" s="22">
        <v>9</v>
      </c>
      <c r="D11" s="14">
        <f t="shared" si="0"/>
        <v>1.665</v>
      </c>
      <c r="E11" s="14">
        <f t="shared" si="1"/>
        <v>10.664999999999999</v>
      </c>
      <c r="F11" s="65">
        <f t="shared" si="2"/>
        <v>8.532</v>
      </c>
      <c r="G11" s="19"/>
    </row>
    <row r="12" spans="1:8">
      <c r="A12" s="35" t="s">
        <v>12</v>
      </c>
      <c r="B12" s="32"/>
      <c r="C12" s="20">
        <v>6.01</v>
      </c>
      <c r="D12" s="12">
        <f t="shared" si="0"/>
        <v>1.11185</v>
      </c>
      <c r="E12" s="12">
        <f t="shared" si="1"/>
        <v>7.1218500000000002</v>
      </c>
      <c r="F12" s="63">
        <f t="shared" ref="F12:F17" si="3">E12/100*80</f>
        <v>5.6974800000000005</v>
      </c>
      <c r="G12" s="17"/>
    </row>
    <row r="13" spans="1:8">
      <c r="A13" s="41" t="s">
        <v>13</v>
      </c>
      <c r="B13" s="33"/>
      <c r="C13" s="21">
        <v>6.51</v>
      </c>
      <c r="D13" s="13">
        <f t="shared" si="0"/>
        <v>1.2043499999999998</v>
      </c>
      <c r="E13" s="13">
        <f t="shared" si="1"/>
        <v>7.7143499999999996</v>
      </c>
      <c r="F13" s="64">
        <f t="shared" si="3"/>
        <v>6.171479999999999</v>
      </c>
      <c r="G13" s="18"/>
    </row>
    <row r="14" spans="1:8">
      <c r="A14" s="41" t="s">
        <v>14</v>
      </c>
      <c r="B14" s="33"/>
      <c r="C14" s="21">
        <v>7.01</v>
      </c>
      <c r="D14" s="13">
        <f t="shared" si="0"/>
        <v>1.2968499999999998</v>
      </c>
      <c r="E14" s="13">
        <f t="shared" si="1"/>
        <v>8.306849999999999</v>
      </c>
      <c r="F14" s="64">
        <f t="shared" si="3"/>
        <v>6.6454799999999992</v>
      </c>
      <c r="G14" s="18"/>
    </row>
    <row r="15" spans="1:8">
      <c r="A15" s="41" t="s">
        <v>15</v>
      </c>
      <c r="B15" s="33"/>
      <c r="C15" s="21">
        <v>7.52</v>
      </c>
      <c r="D15" s="13">
        <f t="shared" si="0"/>
        <v>1.3911999999999998</v>
      </c>
      <c r="E15" s="13">
        <f t="shared" si="1"/>
        <v>8.9111999999999991</v>
      </c>
      <c r="F15" s="64">
        <f t="shared" si="3"/>
        <v>7.1289599999999993</v>
      </c>
      <c r="G15" s="18"/>
    </row>
    <row r="16" spans="1:8">
      <c r="A16" s="41" t="s">
        <v>16</v>
      </c>
      <c r="B16" s="33"/>
      <c r="C16" s="21">
        <v>8.01</v>
      </c>
      <c r="D16" s="13">
        <f t="shared" si="0"/>
        <v>1.4818500000000001</v>
      </c>
      <c r="E16" s="13">
        <f t="shared" si="1"/>
        <v>9.4918499999999995</v>
      </c>
      <c r="F16" s="64">
        <f t="shared" si="3"/>
        <v>7.5934799999999996</v>
      </c>
      <c r="G16" s="18"/>
    </row>
    <row r="17" spans="1:7">
      <c r="A17" s="42" t="s">
        <v>17</v>
      </c>
      <c r="B17" s="34"/>
      <c r="C17" s="22">
        <v>8.52</v>
      </c>
      <c r="D17" s="14">
        <f t="shared" si="0"/>
        <v>1.5762</v>
      </c>
      <c r="E17" s="14">
        <f t="shared" si="1"/>
        <v>10.0962</v>
      </c>
      <c r="F17" s="65">
        <f t="shared" si="3"/>
        <v>8.0769599999999997</v>
      </c>
      <c r="G17" s="19"/>
    </row>
    <row r="18" spans="1:7" s="9" customFormat="1">
      <c r="A18" s="53" t="s">
        <v>20</v>
      </c>
      <c r="B18" s="53"/>
      <c r="C18" s="53"/>
      <c r="D18" s="53"/>
      <c r="E18" s="53"/>
      <c r="F18" s="66"/>
      <c r="G18" s="15"/>
    </row>
    <row r="19" spans="1:7">
      <c r="A19" s="38" t="s">
        <v>70</v>
      </c>
      <c r="B19" s="36" t="s">
        <v>74</v>
      </c>
      <c r="C19" s="23">
        <v>8</v>
      </c>
      <c r="D19" s="12">
        <f t="shared" ref="D19:D25" si="4">C19/100*18.5</f>
        <v>1.48</v>
      </c>
      <c r="E19" s="12">
        <f t="shared" ref="E19:E25" si="5">SUM(C19:D19)</f>
        <v>9.48</v>
      </c>
      <c r="F19" s="63">
        <f t="shared" ref="F19:F25" si="6">E19/100*80</f>
        <v>7.5840000000000005</v>
      </c>
      <c r="G19" s="17"/>
    </row>
    <row r="20" spans="1:7">
      <c r="A20" s="39" t="s">
        <v>43</v>
      </c>
      <c r="B20" s="43">
        <v>12</v>
      </c>
      <c r="C20" s="27">
        <v>8.23</v>
      </c>
      <c r="D20" s="13">
        <f t="shared" si="4"/>
        <v>1.5225500000000001</v>
      </c>
      <c r="E20" s="13">
        <f t="shared" si="5"/>
        <v>9.7525500000000012</v>
      </c>
      <c r="F20" s="64">
        <f t="shared" si="6"/>
        <v>7.8020400000000016</v>
      </c>
      <c r="G20" s="18"/>
    </row>
    <row r="21" spans="1:7">
      <c r="A21" s="39" t="s">
        <v>44</v>
      </c>
      <c r="B21" s="43" t="s">
        <v>58</v>
      </c>
      <c r="C21" s="24">
        <v>8.5500000000000007</v>
      </c>
      <c r="D21" s="13">
        <f t="shared" si="4"/>
        <v>1.5817500000000002</v>
      </c>
      <c r="E21" s="13">
        <f t="shared" si="5"/>
        <v>10.13175</v>
      </c>
      <c r="F21" s="64">
        <f t="shared" si="6"/>
        <v>8.1053999999999995</v>
      </c>
      <c r="G21" s="18"/>
    </row>
    <row r="22" spans="1:7">
      <c r="A22" s="39" t="s">
        <v>45</v>
      </c>
      <c r="B22" s="43" t="s">
        <v>59</v>
      </c>
      <c r="C22" s="24">
        <v>9.31</v>
      </c>
      <c r="D22" s="13">
        <f t="shared" si="4"/>
        <v>1.72235</v>
      </c>
      <c r="E22" s="13">
        <f t="shared" si="5"/>
        <v>11.032350000000001</v>
      </c>
      <c r="F22" s="64">
        <f t="shared" si="6"/>
        <v>8.8258799999999997</v>
      </c>
      <c r="G22" s="18"/>
    </row>
    <row r="23" spans="1:7">
      <c r="A23" s="39" t="s">
        <v>46</v>
      </c>
      <c r="B23" s="43" t="s">
        <v>60</v>
      </c>
      <c r="C23" s="24">
        <v>9.84</v>
      </c>
      <c r="D23" s="13">
        <f t="shared" si="4"/>
        <v>1.8204</v>
      </c>
      <c r="E23" s="13">
        <f t="shared" si="5"/>
        <v>11.660399999999999</v>
      </c>
      <c r="F23" s="64">
        <f t="shared" si="6"/>
        <v>9.3283199999999979</v>
      </c>
      <c r="G23" s="18"/>
    </row>
    <row r="24" spans="1:7">
      <c r="A24" s="40" t="s">
        <v>47</v>
      </c>
      <c r="B24" s="44" t="s">
        <v>61</v>
      </c>
      <c r="C24" s="28">
        <v>10.39</v>
      </c>
      <c r="D24" s="14">
        <f t="shared" si="4"/>
        <v>1.92215</v>
      </c>
      <c r="E24" s="14">
        <f t="shared" si="5"/>
        <v>12.312150000000001</v>
      </c>
      <c r="F24" s="65">
        <f t="shared" si="6"/>
        <v>9.8497200000000014</v>
      </c>
      <c r="G24" s="19"/>
    </row>
    <row r="25" spans="1:7">
      <c r="A25" s="38" t="s">
        <v>71</v>
      </c>
      <c r="B25" s="36" t="s">
        <v>75</v>
      </c>
      <c r="C25" s="23">
        <v>7.58</v>
      </c>
      <c r="D25" s="12">
        <f t="shared" si="4"/>
        <v>1.4023000000000001</v>
      </c>
      <c r="E25" s="12">
        <f t="shared" si="5"/>
        <v>8.9823000000000004</v>
      </c>
      <c r="F25" s="63">
        <f t="shared" si="6"/>
        <v>7.1858399999999998</v>
      </c>
      <c r="G25" s="17"/>
    </row>
    <row r="26" spans="1:7">
      <c r="A26" s="39" t="s">
        <v>26</v>
      </c>
      <c r="B26" s="43">
        <v>22</v>
      </c>
      <c r="C26" s="27">
        <v>8</v>
      </c>
      <c r="D26" s="13">
        <f t="shared" ref="D26:D44" si="7">C26/100*18.5</f>
        <v>1.48</v>
      </c>
      <c r="E26" s="13">
        <f t="shared" ref="E26:E32" si="8">SUM(C26:D26)</f>
        <v>9.48</v>
      </c>
      <c r="F26" s="64">
        <f t="shared" ref="F26:F44" si="9">E26/100*80</f>
        <v>7.5840000000000005</v>
      </c>
      <c r="G26" s="18"/>
    </row>
    <row r="27" spans="1:7">
      <c r="A27" s="39" t="s">
        <v>27</v>
      </c>
      <c r="B27" s="43">
        <v>23</v>
      </c>
      <c r="C27" s="27">
        <v>8.23</v>
      </c>
      <c r="D27" s="13">
        <f t="shared" si="7"/>
        <v>1.5225500000000001</v>
      </c>
      <c r="E27" s="13">
        <f t="shared" si="8"/>
        <v>9.7525500000000012</v>
      </c>
      <c r="F27" s="64">
        <f t="shared" si="9"/>
        <v>7.8020400000000016</v>
      </c>
      <c r="G27" s="18"/>
    </row>
    <row r="28" spans="1:7">
      <c r="A28" s="39" t="s">
        <v>30</v>
      </c>
      <c r="B28" s="43">
        <v>24</v>
      </c>
      <c r="C28" s="24">
        <v>8.5500000000000007</v>
      </c>
      <c r="D28" s="13">
        <f t="shared" si="7"/>
        <v>1.5817500000000002</v>
      </c>
      <c r="E28" s="13">
        <f t="shared" si="8"/>
        <v>10.13175</v>
      </c>
      <c r="F28" s="64">
        <f t="shared" si="9"/>
        <v>8.1053999999999995</v>
      </c>
      <c r="G28" s="18"/>
    </row>
    <row r="29" spans="1:7">
      <c r="A29" s="39" t="s">
        <v>28</v>
      </c>
      <c r="B29" s="43">
        <v>25</v>
      </c>
      <c r="C29" s="24">
        <v>8.76</v>
      </c>
      <c r="D29" s="13">
        <f t="shared" si="7"/>
        <v>1.6206</v>
      </c>
      <c r="E29" s="13">
        <f t="shared" si="8"/>
        <v>10.380599999999999</v>
      </c>
      <c r="F29" s="64">
        <f t="shared" si="9"/>
        <v>8.3044799999999999</v>
      </c>
      <c r="G29" s="18"/>
    </row>
    <row r="30" spans="1:7">
      <c r="A30" s="39" t="s">
        <v>29</v>
      </c>
      <c r="B30" s="43" t="s">
        <v>62</v>
      </c>
      <c r="C30" s="24">
        <v>9.31</v>
      </c>
      <c r="D30" s="13">
        <f t="shared" si="7"/>
        <v>1.72235</v>
      </c>
      <c r="E30" s="13">
        <f t="shared" si="8"/>
        <v>11.032350000000001</v>
      </c>
      <c r="F30" s="64">
        <f t="shared" si="9"/>
        <v>8.8258799999999997</v>
      </c>
      <c r="G30" s="18"/>
    </row>
    <row r="31" spans="1:7">
      <c r="A31" s="39" t="s">
        <v>31</v>
      </c>
      <c r="B31" s="43">
        <v>28</v>
      </c>
      <c r="C31" s="24">
        <v>9.84</v>
      </c>
      <c r="D31" s="13">
        <f t="shared" si="7"/>
        <v>1.8204</v>
      </c>
      <c r="E31" s="13">
        <f t="shared" si="8"/>
        <v>11.660399999999999</v>
      </c>
      <c r="F31" s="64">
        <f t="shared" si="9"/>
        <v>9.3283199999999979</v>
      </c>
      <c r="G31" s="18"/>
    </row>
    <row r="32" spans="1:7">
      <c r="A32" s="40" t="s">
        <v>32</v>
      </c>
      <c r="B32" s="44">
        <v>29</v>
      </c>
      <c r="C32" s="28">
        <v>10.39</v>
      </c>
      <c r="D32" s="14">
        <f t="shared" si="7"/>
        <v>1.92215</v>
      </c>
      <c r="E32" s="14">
        <f t="shared" si="8"/>
        <v>12.312150000000001</v>
      </c>
      <c r="F32" s="65">
        <f t="shared" si="9"/>
        <v>9.8497200000000014</v>
      </c>
      <c r="G32" s="19"/>
    </row>
    <row r="33" spans="1:9">
      <c r="A33" s="38" t="s">
        <v>72</v>
      </c>
      <c r="B33" s="36" t="s">
        <v>76</v>
      </c>
      <c r="C33" s="26">
        <v>7.4</v>
      </c>
      <c r="D33" s="12">
        <f>C33/100*18.5</f>
        <v>1.3690000000000002</v>
      </c>
      <c r="E33" s="12">
        <f t="shared" ref="E33:E44" si="10">SUM(C33:D33)</f>
        <v>8.7690000000000001</v>
      </c>
      <c r="F33" s="63">
        <f>E33/100*80</f>
        <v>7.0152000000000001</v>
      </c>
      <c r="G33" s="17"/>
    </row>
    <row r="34" spans="1:9">
      <c r="A34" s="39" t="s">
        <v>33</v>
      </c>
      <c r="B34" s="43">
        <v>32</v>
      </c>
      <c r="C34" s="27">
        <v>7.62</v>
      </c>
      <c r="D34" s="13">
        <f t="shared" si="7"/>
        <v>1.4097000000000002</v>
      </c>
      <c r="E34" s="13">
        <f t="shared" si="10"/>
        <v>9.0297000000000001</v>
      </c>
      <c r="F34" s="64">
        <f t="shared" si="9"/>
        <v>7.2237600000000004</v>
      </c>
      <c r="G34" s="18"/>
    </row>
    <row r="35" spans="1:9">
      <c r="A35" s="39" t="s">
        <v>34</v>
      </c>
      <c r="B35" s="43" t="s">
        <v>63</v>
      </c>
      <c r="C35" s="27">
        <v>7.92</v>
      </c>
      <c r="D35" s="13">
        <f t="shared" si="7"/>
        <v>1.4651999999999998</v>
      </c>
      <c r="E35" s="13">
        <f t="shared" si="10"/>
        <v>9.3851999999999993</v>
      </c>
      <c r="F35" s="64">
        <f t="shared" si="9"/>
        <v>7.5081599999999993</v>
      </c>
      <c r="G35" s="18"/>
    </row>
    <row r="36" spans="1:9">
      <c r="A36" s="39" t="s">
        <v>36</v>
      </c>
      <c r="B36" s="43" t="s">
        <v>64</v>
      </c>
      <c r="C36" s="27">
        <v>8.61</v>
      </c>
      <c r="D36" s="13">
        <f t="shared" si="7"/>
        <v>1.5928499999999999</v>
      </c>
      <c r="E36" s="13">
        <f t="shared" si="10"/>
        <v>10.20285</v>
      </c>
      <c r="F36" s="64">
        <f t="shared" si="9"/>
        <v>8.1622799999999991</v>
      </c>
      <c r="G36" s="18"/>
    </row>
    <row r="37" spans="1:9">
      <c r="A37" s="39" t="s">
        <v>37</v>
      </c>
      <c r="B37" s="43">
        <v>37</v>
      </c>
      <c r="C37" s="27">
        <v>9.11</v>
      </c>
      <c r="D37" s="13">
        <f t="shared" si="7"/>
        <v>1.6853499999999999</v>
      </c>
      <c r="E37" s="13">
        <f t="shared" si="10"/>
        <v>10.795349999999999</v>
      </c>
      <c r="F37" s="64">
        <f t="shared" si="9"/>
        <v>8.6362799999999993</v>
      </c>
      <c r="G37" s="18"/>
    </row>
    <row r="38" spans="1:9">
      <c r="A38" s="40" t="s">
        <v>35</v>
      </c>
      <c r="B38" s="44">
        <v>38</v>
      </c>
      <c r="C38" s="28">
        <v>9.6199999999999992</v>
      </c>
      <c r="D38" s="14">
        <f t="shared" si="7"/>
        <v>1.7796999999999998</v>
      </c>
      <c r="E38" s="14">
        <f t="shared" si="10"/>
        <v>11.399699999999999</v>
      </c>
      <c r="F38" s="65">
        <f t="shared" si="9"/>
        <v>9.1197599999999994</v>
      </c>
      <c r="G38" s="19"/>
    </row>
    <row r="39" spans="1:9">
      <c r="A39" s="38" t="s">
        <v>73</v>
      </c>
      <c r="B39" s="36" t="s">
        <v>77</v>
      </c>
      <c r="C39" s="26">
        <v>7.4</v>
      </c>
      <c r="D39" s="12">
        <f>C39/100*18.5</f>
        <v>1.3690000000000002</v>
      </c>
      <c r="E39" s="12">
        <f t="shared" si="10"/>
        <v>8.7690000000000001</v>
      </c>
      <c r="F39" s="63">
        <f>E39/100*80</f>
        <v>7.0152000000000001</v>
      </c>
      <c r="G39" s="17"/>
    </row>
    <row r="40" spans="1:9">
      <c r="A40" s="39" t="s">
        <v>38</v>
      </c>
      <c r="B40" s="43">
        <v>42</v>
      </c>
      <c r="C40" s="24">
        <v>7.62</v>
      </c>
      <c r="D40" s="13">
        <f t="shared" si="7"/>
        <v>1.4097000000000002</v>
      </c>
      <c r="E40" s="13">
        <f t="shared" si="10"/>
        <v>9.0297000000000001</v>
      </c>
      <c r="F40" s="64">
        <f t="shared" si="9"/>
        <v>7.2237600000000004</v>
      </c>
      <c r="G40" s="18"/>
    </row>
    <row r="41" spans="1:9">
      <c r="A41" s="39" t="s">
        <v>39</v>
      </c>
      <c r="B41" s="43">
        <v>43</v>
      </c>
      <c r="C41" s="27">
        <v>7.92</v>
      </c>
      <c r="D41" s="13">
        <f t="shared" si="7"/>
        <v>1.4651999999999998</v>
      </c>
      <c r="E41" s="13">
        <f t="shared" si="10"/>
        <v>9.3851999999999993</v>
      </c>
      <c r="F41" s="64">
        <f t="shared" si="9"/>
        <v>7.5081599999999993</v>
      </c>
      <c r="G41" s="18"/>
    </row>
    <row r="42" spans="1:9">
      <c r="A42" s="39" t="s">
        <v>40</v>
      </c>
      <c r="B42" s="43">
        <v>44</v>
      </c>
      <c r="C42" s="24">
        <v>8.41</v>
      </c>
      <c r="D42" s="13">
        <f t="shared" si="7"/>
        <v>1.5558500000000002</v>
      </c>
      <c r="E42" s="13">
        <f t="shared" si="10"/>
        <v>9.9658499999999997</v>
      </c>
      <c r="F42" s="64">
        <f t="shared" si="9"/>
        <v>7.9726799999999995</v>
      </c>
      <c r="G42" s="18"/>
    </row>
    <row r="43" spans="1:9">
      <c r="A43" s="39" t="s">
        <v>41</v>
      </c>
      <c r="B43" s="43">
        <v>45</v>
      </c>
      <c r="C43" s="24">
        <v>9.11</v>
      </c>
      <c r="D43" s="13">
        <f t="shared" si="7"/>
        <v>1.6853499999999999</v>
      </c>
      <c r="E43" s="13">
        <f t="shared" si="10"/>
        <v>10.795349999999999</v>
      </c>
      <c r="F43" s="64">
        <f t="shared" si="9"/>
        <v>8.6362799999999993</v>
      </c>
      <c r="G43" s="18"/>
    </row>
    <row r="44" spans="1:9">
      <c r="A44" s="40" t="s">
        <v>42</v>
      </c>
      <c r="B44" s="44">
        <v>46</v>
      </c>
      <c r="C44" s="25">
        <v>9.6199999999999992</v>
      </c>
      <c r="D44" s="14">
        <f t="shared" si="7"/>
        <v>1.7796999999999998</v>
      </c>
      <c r="E44" s="14">
        <f t="shared" si="10"/>
        <v>11.399699999999999</v>
      </c>
      <c r="F44" s="65">
        <f t="shared" si="9"/>
        <v>9.1197599999999994</v>
      </c>
      <c r="G44" s="19"/>
    </row>
    <row r="45" spans="1:9" ht="12.75" customHeight="1">
      <c r="A45" s="53" t="s">
        <v>69</v>
      </c>
      <c r="B45" s="53"/>
      <c r="C45" s="53"/>
      <c r="D45" s="53"/>
      <c r="E45" s="53"/>
      <c r="H45" t="s">
        <v>68</v>
      </c>
      <c r="I45" s="30"/>
    </row>
    <row r="46" spans="1:9">
      <c r="A46" s="4" t="s">
        <v>69</v>
      </c>
      <c r="B46" s="4"/>
      <c r="C46" s="29">
        <v>1166.05</v>
      </c>
      <c r="D46" s="1" t="s">
        <v>23</v>
      </c>
      <c r="E46" s="45">
        <f>ROUND(C46/184,2)</f>
        <v>6.34</v>
      </c>
      <c r="F46" s="58" t="s">
        <v>49</v>
      </c>
      <c r="G46" s="59"/>
      <c r="H46" s="37" t="s">
        <v>67</v>
      </c>
    </row>
    <row r="47" spans="1:9">
      <c r="A47" s="4" t="s">
        <v>69</v>
      </c>
      <c r="B47" s="4"/>
      <c r="C47" s="29">
        <v>1166.05</v>
      </c>
      <c r="D47" s="1" t="s">
        <v>21</v>
      </c>
      <c r="E47" s="45">
        <f>ROUND(C47/176,2)</f>
        <v>6.63</v>
      </c>
      <c r="F47" s="49" t="s">
        <v>50</v>
      </c>
      <c r="G47" s="50"/>
      <c r="H47" s="37" t="s">
        <v>65</v>
      </c>
    </row>
    <row r="48" spans="1:9">
      <c r="A48" s="4" t="s">
        <v>69</v>
      </c>
      <c r="B48" s="4"/>
      <c r="C48" s="29">
        <v>1166.05</v>
      </c>
      <c r="D48" s="1" t="s">
        <v>22</v>
      </c>
      <c r="E48" s="45">
        <f>ROUND(C48/168,2)</f>
        <v>6.94</v>
      </c>
      <c r="F48" s="49" t="s">
        <v>51</v>
      </c>
      <c r="G48" s="50"/>
      <c r="H48" s="37" t="s">
        <v>66</v>
      </c>
    </row>
    <row r="49" spans="1:9">
      <c r="A49" s="4" t="s">
        <v>69</v>
      </c>
      <c r="B49" s="4"/>
      <c r="C49" s="29">
        <v>1166.05</v>
      </c>
      <c r="D49" s="1" t="s">
        <v>24</v>
      </c>
      <c r="E49" s="45">
        <f>ROUND(C49/160,2)</f>
        <v>7.29</v>
      </c>
      <c r="F49" s="51" t="s">
        <v>54</v>
      </c>
      <c r="G49" s="52"/>
      <c r="H49" s="37">
        <v>2</v>
      </c>
    </row>
    <row r="50" spans="1:9" s="9" customFormat="1">
      <c r="A50" s="56" t="s">
        <v>52</v>
      </c>
      <c r="B50" s="56"/>
      <c r="C50" s="57"/>
      <c r="D50" s="57"/>
      <c r="E50" s="57"/>
      <c r="F50" s="57"/>
      <c r="G50" s="57"/>
      <c r="H50" s="9" t="s">
        <v>53</v>
      </c>
      <c r="I50" s="31"/>
    </row>
    <row r="51" spans="1:9">
      <c r="A51" s="46" t="s">
        <v>25</v>
      </c>
      <c r="B51" s="46"/>
      <c r="C51" s="47" t="s">
        <v>0</v>
      </c>
      <c r="D51" s="48">
        <f>E46</f>
        <v>6.34</v>
      </c>
      <c r="E51" s="48">
        <f>E47</f>
        <v>6.63</v>
      </c>
      <c r="F51" s="48">
        <f>E48</f>
        <v>6.94</v>
      </c>
      <c r="G51" s="48">
        <f>E49</f>
        <v>7.29</v>
      </c>
      <c r="H51" s="16"/>
    </row>
    <row r="52" spans="1:9">
      <c r="A52" s="4"/>
      <c r="B52" s="4"/>
      <c r="C52" s="3"/>
      <c r="D52" s="2">
        <f>C52*D51</f>
        <v>0</v>
      </c>
      <c r="E52" s="2">
        <f>C52*E51</f>
        <v>0</v>
      </c>
      <c r="F52" s="2">
        <f>C52*F51</f>
        <v>0</v>
      </c>
      <c r="G52" s="2">
        <f>C52*G51</f>
        <v>0</v>
      </c>
      <c r="H52" s="2">
        <f>C52*H51</f>
        <v>0</v>
      </c>
    </row>
    <row r="53" spans="1:9">
      <c r="A53" s="4"/>
      <c r="B53" s="4"/>
      <c r="C53" s="3"/>
      <c r="D53" s="2">
        <f>C53*D51</f>
        <v>0</v>
      </c>
      <c r="E53" s="2">
        <f>C53*E51</f>
        <v>0</v>
      </c>
      <c r="F53" s="2">
        <f>C53*F51</f>
        <v>0</v>
      </c>
      <c r="G53" s="2">
        <f>C53*G51</f>
        <v>0</v>
      </c>
      <c r="H53" s="2">
        <f>C53*H51</f>
        <v>0</v>
      </c>
    </row>
    <row r="54" spans="1:9">
      <c r="C54" s="3"/>
      <c r="D54" s="2">
        <f>C54*D51</f>
        <v>0</v>
      </c>
      <c r="E54" s="2">
        <f>C54*E51</f>
        <v>0</v>
      </c>
      <c r="F54" s="2">
        <f>C54*F51</f>
        <v>0</v>
      </c>
      <c r="G54" s="2">
        <f>C54*G51</f>
        <v>0</v>
      </c>
      <c r="H54" s="2">
        <f>C54*H51</f>
        <v>0</v>
      </c>
    </row>
    <row r="55" spans="1:9">
      <c r="C55" s="3"/>
      <c r="D55" s="2">
        <f>C55*D51</f>
        <v>0</v>
      </c>
      <c r="E55" s="2">
        <f>C55*E51</f>
        <v>0</v>
      </c>
      <c r="F55" s="2">
        <f>C55*F51</f>
        <v>0</v>
      </c>
      <c r="G55" s="2">
        <f>C55*G51</f>
        <v>0</v>
      </c>
      <c r="H55" s="2">
        <f>C55*H51</f>
        <v>0</v>
      </c>
    </row>
    <row r="56" spans="1:9" s="9" customFormat="1">
      <c r="A56" s="10"/>
      <c r="B56" s="10"/>
      <c r="D56" s="11">
        <f>SUM(D52:D55)</f>
        <v>0</v>
      </c>
      <c r="E56" s="11">
        <f>SUM(E52:E55)</f>
        <v>0</v>
      </c>
      <c r="F56" s="11">
        <f>SUM(F52:F55)</f>
        <v>0</v>
      </c>
      <c r="G56" s="11">
        <f>SUM(G52:G55)</f>
        <v>0</v>
      </c>
    </row>
    <row r="57" spans="1:9">
      <c r="A57" s="55" t="s">
        <v>56</v>
      </c>
      <c r="B57" s="55"/>
      <c r="C57" s="55"/>
      <c r="D57" s="55"/>
      <c r="E57" s="55"/>
      <c r="F57" s="55"/>
      <c r="G57" s="55"/>
      <c r="H57" s="55"/>
    </row>
    <row r="58" spans="1:9">
      <c r="A58" s="55" t="s">
        <v>55</v>
      </c>
      <c r="B58" s="55"/>
      <c r="C58" s="55"/>
      <c r="D58" s="55"/>
      <c r="E58" s="55"/>
      <c r="F58" s="55"/>
      <c r="G58" s="55"/>
      <c r="H58" s="55"/>
    </row>
  </sheetData>
  <mergeCells count="12">
    <mergeCell ref="A57:H57"/>
    <mergeCell ref="A58:H58"/>
    <mergeCell ref="A50:G50"/>
    <mergeCell ref="A3:E3"/>
    <mergeCell ref="A18:E18"/>
    <mergeCell ref="F46:G46"/>
    <mergeCell ref="F47:G47"/>
    <mergeCell ref="F48:G48"/>
    <mergeCell ref="F49:G49"/>
    <mergeCell ref="A1:H1"/>
    <mergeCell ref="A45:E45"/>
    <mergeCell ref="F3:G3"/>
  </mergeCells>
  <phoneticPr fontId="2" type="noConversion"/>
  <pageMargins left="0.5" right="0.44" top="0.15" bottom="0.35" header="0.15" footer="0.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2015</vt:lpstr>
      <vt:lpstr>'2015'!Area_stampa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monica.puppo</dc:creator>
  <cp:lastModifiedBy>sandro.cum</cp:lastModifiedBy>
  <cp:lastPrinted>2015-02-03T09:39:39Z</cp:lastPrinted>
  <dcterms:created xsi:type="dcterms:W3CDTF">2009-01-22T08:04:28Z</dcterms:created>
  <dcterms:modified xsi:type="dcterms:W3CDTF">2015-07-30T07:40:22Z</dcterms:modified>
</cp:coreProperties>
</file>